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<sst xmlns="http://schemas.openxmlformats.org/spreadsheetml/2006/main" count="37" uniqueCount="31">
  <si>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2.งบประมาณสำหรับการพัฒนาคณาจารย์ทั้งในประเทศและต่างประเทศต่ออาจารย์ประจำ</t>
  </si>
  <si>
    <t>ปีงบประมาณ พ.ศ.2551</t>
  </si>
  <si>
    <t>กลุ่มสาขาวิชา/สำนักวิชา</t>
  </si>
  <si>
    <t>จำนวนอาจารย์ประจำทั้งหมด</t>
  </si>
  <si>
    <t>งบประมาณในการพัฒนาคณาจารย์(บาท)</t>
  </si>
  <si>
    <t>งบประมาณสำหรับการพัฒนาคณาจารย์ทั้งในประเทศและต่างประเทศ(บาทต่อคน)</t>
  </si>
  <si>
    <t>ทุนการศึกษา</t>
  </si>
  <si>
    <t>อบรม/ดูงาน/พัฒนาบุคลากรภายใน-ภายนอก</t>
  </si>
  <si>
    <t>ในประเทศ</t>
  </si>
  <si>
    <t>ต่างประเทศ</t>
  </si>
  <si>
    <t>รวม</t>
  </si>
  <si>
    <t>1.กลุ่มสาขาวิชาวิทยาศาสตร์กายภาพ/ชีวภาพ</t>
  </si>
  <si>
    <t xml:space="preserve">   1.1 สำนักวิชาวิทยาศาสตร์</t>
  </si>
  <si>
    <t xml:space="preserve">   1.2 สำนักวิชาสารสนเทศศาสตร์</t>
  </si>
  <si>
    <t>2.กลุ่มสาขาวิชาวิศวกรรมศาสตร์ฯ</t>
  </si>
  <si>
    <t>3.กลุ่มสาขาวิชาเกษตรศาสตร์ฯ</t>
  </si>
  <si>
    <t>4.กลุ่มสาขาวิชาวิทยาศาสตร์สุขภาพ</t>
  </si>
  <si>
    <t xml:space="preserve">   4.1 สำนักวิชาสหเวชศาสตร์ฯ</t>
  </si>
  <si>
    <t xml:space="preserve">   4.2 สำนักวิชาพยาบาลศาสตร์ฯ</t>
  </si>
  <si>
    <t xml:space="preserve">   4.3 สำนักวิชาเภสัชศาสตร์ฯ</t>
  </si>
  <si>
    <t xml:space="preserve">   4.4 สำนักวิชาแพทยศาสตร์ฯ</t>
  </si>
  <si>
    <t>5.กลุ่มสาขาวิชาบริหารธุรกิจ/พาณิชยศาสตร์</t>
  </si>
  <si>
    <t>6.กลุ่มสาขาวิชาสังคมศาสตร์/มนุษยศาสตร์</t>
  </si>
  <si>
    <t>7.กลุ่มสาขาวิชาสถาปัตยกรรมศาสตร์</t>
  </si>
  <si>
    <t>8.รวมบริการ</t>
  </si>
  <si>
    <t>รวมทั้งมหาวิทยาลัย</t>
  </si>
  <si>
    <t>หมายเหตุ  1.นับอาจารย์ประจำทั้งหมดในปีการศึกษา ทั้งนี้สามารถนับรวมอาจารย์ที่ลาศึกษาต่อได้ด้วย</t>
  </si>
  <si>
    <t>2.เงินที่สถาบันจัดสรรเพื่อพัฒนาอาจารย์ทั้งในและต่างประเทศ ได้แก่เงินที่ใช้เพื่อ</t>
  </si>
  <si>
    <t xml:space="preserve">        - การส่งบุคลากรไปศึกษาต่อ</t>
  </si>
  <si>
    <t xml:space="preserve">        - การส่งบุคลากรไปอบรม หรือดูงาน</t>
  </si>
  <si>
    <t xml:space="preserve">        - การฝึกอบรมที่สถาบันจัดขึ้นเอง โดยมีวัตถุประสงค์เพื่อพัฒนาศักยภาพของคณาจารย์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</si>
</sst>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</numFmts>
  <fonts count="5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indexed="60"/>
      <name val="Angsana New"/>
      <family val="1"/>
    </font>
    <font>
      <sz val="14"/>
      <color indexed="60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7" fontId="2" fillId="0" borderId="0" xfId="0" applyNumberFormat="1" applyFont="1" applyAlignment="1">
      <alignment/>
    </xf>
    <xf numFmtId="187" fontId="2" fillId="2" borderId="0" xfId="0" applyNumberFormat="1" applyFont="1" applyFill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7" fontId="2" fillId="0" borderId="1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 wrapText="1"/>
    </xf>
    <xf numFmtId="187" fontId="2" fillId="0" borderId="0" xfId="0" applyNumberFormat="1" applyFont="1" applyAlignment="1">
      <alignment vertical="center"/>
    </xf>
    <xf numFmtId="187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87" fontId="2" fillId="0" borderId="1" xfId="0" applyNumberFormat="1" applyFont="1" applyBorder="1" applyAlignment="1">
      <alignment horizontal="center" vertical="center"/>
    </xf>
    <xf numFmtId="187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87" fontId="2" fillId="0" borderId="1" xfId="0" applyNumberFormat="1" applyFont="1" applyBorder="1" applyAlignment="1">
      <alignment/>
    </xf>
    <xf numFmtId="187" fontId="2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87" fontId="4" fillId="0" borderId="1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187" fontId="4" fillId="3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87" fontId="2" fillId="3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187" fontId="4" fillId="0" borderId="2" xfId="0" applyNumberFormat="1" applyFont="1" applyBorder="1" applyAlignment="1">
      <alignment/>
    </xf>
    <xf numFmtId="187" fontId="4" fillId="3" borderId="3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187" fontId="2" fillId="0" borderId="4" xfId="0" applyNumberFormat="1" applyFont="1" applyBorder="1" applyAlignment="1">
      <alignment/>
    </xf>
    <xf numFmtId="187" fontId="2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7.8515625" style="2" customWidth="1"/>
    <col min="2" max="2" width="9.57421875" style="2" customWidth="1"/>
    <col min="3" max="3" width="12.00390625" style="3" customWidth="1"/>
    <col min="4" max="4" width="13.421875" style="3" customWidth="1"/>
    <col min="5" max="5" width="12.421875" style="3" customWidth="1"/>
    <col min="6" max="6" width="15.28125" style="3" customWidth="1"/>
    <col min="7" max="7" width="9.140625" style="3" customWidth="1"/>
    <col min="8" max="8" width="12.7109375" style="3" customWidth="1"/>
    <col min="9" max="9" width="11.8515625" style="3" customWidth="1"/>
    <col min="10" max="10" width="13.140625" style="4" customWidth="1"/>
    <col min="11" max="11" width="12.7109375" style="3" customWidth="1"/>
    <col min="12" max="12" width="10.00390625" style="3" customWidth="1"/>
    <col min="13" max="13" width="12.7109375" style="4" customWidth="1"/>
    <col min="14" max="16384" width="9.140625" style="2" customWidth="1"/>
  </cols>
  <sheetData>
    <row r="1" ht="37.5" customHeight="1">
      <c r="A1" s="1" t="s">
        <v>0</v>
      </c>
    </row>
    <row r="2" ht="37.5" customHeight="1">
      <c r="A2" s="1" t="s">
        <v>1</v>
      </c>
    </row>
    <row r="3" spans="1:13" s="11" customFormat="1" ht="62.25" customHeight="1">
      <c r="A3" s="5" t="s">
        <v>2</v>
      </c>
      <c r="B3" s="6" t="s">
        <v>3</v>
      </c>
      <c r="C3" s="7" t="s">
        <v>4</v>
      </c>
      <c r="D3" s="7"/>
      <c r="E3" s="7"/>
      <c r="F3" s="8" t="s">
        <v>5</v>
      </c>
      <c r="G3" s="9"/>
      <c r="H3" s="9" t="s">
        <v>6</v>
      </c>
      <c r="I3" s="9"/>
      <c r="J3" s="10"/>
      <c r="K3" s="9" t="s">
        <v>7</v>
      </c>
      <c r="L3" s="9"/>
      <c r="M3" s="10"/>
    </row>
    <row r="4" spans="1:13" s="11" customFormat="1" ht="27.75" customHeight="1">
      <c r="A4" s="5"/>
      <c r="B4" s="6"/>
      <c r="C4" s="12" t="s">
        <v>8</v>
      </c>
      <c r="D4" s="12" t="s">
        <v>9</v>
      </c>
      <c r="E4" s="12" t="s">
        <v>10</v>
      </c>
      <c r="F4" s="8"/>
      <c r="G4" s="9"/>
      <c r="H4" s="12" t="s">
        <v>8</v>
      </c>
      <c r="I4" s="12" t="s">
        <v>9</v>
      </c>
      <c r="J4" s="13" t="s">
        <v>10</v>
      </c>
      <c r="K4" s="12" t="s">
        <v>8</v>
      </c>
      <c r="L4" s="12" t="s">
        <v>9</v>
      </c>
      <c r="M4" s="13" t="s">
        <v>10</v>
      </c>
    </row>
    <row r="5" spans="1:13" ht="27.75" customHeight="1">
      <c r="A5" s="14" t="s">
        <v>11</v>
      </c>
      <c r="B5" s="15"/>
      <c r="C5" s="16">
        <f>+H5+K5</f>
        <v>2432233</v>
      </c>
      <c r="D5" s="16">
        <f>+I5+L5</f>
        <v>1597070</v>
      </c>
      <c r="E5" s="16">
        <f>SUM(C5:D5)</f>
        <v>4029303</v>
      </c>
      <c r="F5" s="16"/>
      <c r="H5" s="16">
        <f>SUM(H6:H7)</f>
        <v>1909000</v>
      </c>
      <c r="I5" s="16">
        <f>SUM(I6:I7)</f>
        <v>1597070</v>
      </c>
      <c r="J5" s="17">
        <f>SUM(H5:I5)</f>
        <v>3506070</v>
      </c>
      <c r="K5" s="16">
        <f>SUM(K6:K7)</f>
        <v>523233</v>
      </c>
      <c r="L5" s="16">
        <f>SUM(L6:L7)</f>
        <v>0</v>
      </c>
      <c r="M5" s="17">
        <f>SUM(K5:L5)</f>
        <v>523233</v>
      </c>
    </row>
    <row r="6" spans="1:13" s="23" customFormat="1" ht="21">
      <c r="A6" s="18" t="s">
        <v>12</v>
      </c>
      <c r="B6" s="19"/>
      <c r="C6" s="16">
        <f aca="true" t="shared" si="0" ref="C6:D18">+H6+K6</f>
        <v>1206783</v>
      </c>
      <c r="D6" s="16">
        <f t="shared" si="0"/>
        <v>1597070</v>
      </c>
      <c r="E6" s="16">
        <f aca="true" t="shared" si="1" ref="E6:E18">SUM(C6:D6)</f>
        <v>2803853</v>
      </c>
      <c r="F6" s="20"/>
      <c r="G6" s="21"/>
      <c r="H6" s="22">
        <f>338600+697400</f>
        <v>1036000</v>
      </c>
      <c r="I6" s="22">
        <f>77000+1520070</f>
        <v>1597070</v>
      </c>
      <c r="J6" s="17">
        <f aca="true" t="shared" si="2" ref="J6:J18">SUM(H6:I6)</f>
        <v>2633070</v>
      </c>
      <c r="K6" s="22">
        <v>170783</v>
      </c>
      <c r="L6" s="22"/>
      <c r="M6" s="17">
        <f aca="true" t="shared" si="3" ref="M6:M18">SUM(K6:L6)</f>
        <v>170783</v>
      </c>
    </row>
    <row r="7" spans="1:13" s="23" customFormat="1" ht="21">
      <c r="A7" s="18" t="s">
        <v>13</v>
      </c>
      <c r="B7" s="19"/>
      <c r="C7" s="16">
        <f t="shared" si="0"/>
        <v>1225450</v>
      </c>
      <c r="D7" s="16">
        <f t="shared" si="0"/>
        <v>0</v>
      </c>
      <c r="E7" s="16">
        <f t="shared" si="1"/>
        <v>1225450</v>
      </c>
      <c r="F7" s="20"/>
      <c r="G7" s="21"/>
      <c r="H7" s="22">
        <f>617200+255800</f>
        <v>873000</v>
      </c>
      <c r="I7" s="22"/>
      <c r="J7" s="17">
        <f t="shared" si="2"/>
        <v>873000</v>
      </c>
      <c r="K7" s="22">
        <v>352450</v>
      </c>
      <c r="L7" s="22"/>
      <c r="M7" s="17">
        <f t="shared" si="3"/>
        <v>352450</v>
      </c>
    </row>
    <row r="8" spans="1:13" ht="21">
      <c r="A8" s="14" t="s">
        <v>14</v>
      </c>
      <c r="B8" s="15"/>
      <c r="C8" s="16">
        <f t="shared" si="0"/>
        <v>930364</v>
      </c>
      <c r="D8" s="16">
        <f t="shared" si="0"/>
        <v>0</v>
      </c>
      <c r="E8" s="16">
        <f t="shared" si="1"/>
        <v>930364</v>
      </c>
      <c r="F8" s="16"/>
      <c r="H8" s="24">
        <f>492200+65000</f>
        <v>557200</v>
      </c>
      <c r="I8" s="24"/>
      <c r="J8" s="17">
        <f t="shared" si="2"/>
        <v>557200</v>
      </c>
      <c r="K8" s="24">
        <v>373164</v>
      </c>
      <c r="L8" s="24"/>
      <c r="M8" s="17">
        <f t="shared" si="3"/>
        <v>373164</v>
      </c>
    </row>
    <row r="9" spans="1:13" ht="21">
      <c r="A9" s="14" t="s">
        <v>15</v>
      </c>
      <c r="B9" s="15"/>
      <c r="C9" s="16">
        <f t="shared" si="0"/>
        <v>287432</v>
      </c>
      <c r="D9" s="16">
        <f t="shared" si="0"/>
        <v>0</v>
      </c>
      <c r="E9" s="16">
        <f t="shared" si="1"/>
        <v>287432</v>
      </c>
      <c r="F9" s="16"/>
      <c r="H9" s="24">
        <v>0</v>
      </c>
      <c r="I9" s="24"/>
      <c r="J9" s="17">
        <f t="shared" si="2"/>
        <v>0</v>
      </c>
      <c r="K9" s="24">
        <v>287432</v>
      </c>
      <c r="L9" s="24"/>
      <c r="M9" s="17">
        <f t="shared" si="3"/>
        <v>287432</v>
      </c>
    </row>
    <row r="10" spans="1:13" ht="21">
      <c r="A10" s="14" t="s">
        <v>16</v>
      </c>
      <c r="B10" s="15"/>
      <c r="C10" s="16">
        <f t="shared" si="0"/>
        <v>3246985</v>
      </c>
      <c r="D10" s="16">
        <f t="shared" si="0"/>
        <v>2400000</v>
      </c>
      <c r="E10" s="16">
        <f t="shared" si="1"/>
        <v>5646985</v>
      </c>
      <c r="F10" s="16"/>
      <c r="H10" s="16">
        <f>SUM(H11:H14)</f>
        <v>2769200</v>
      </c>
      <c r="I10" s="16">
        <f>SUM(I11:I14)</f>
        <v>2400000</v>
      </c>
      <c r="J10" s="17">
        <f t="shared" si="2"/>
        <v>5169200</v>
      </c>
      <c r="K10" s="16">
        <f>SUM(K11:K14)</f>
        <v>477785</v>
      </c>
      <c r="L10" s="16">
        <f>SUM(L11:L14)</f>
        <v>0</v>
      </c>
      <c r="M10" s="17">
        <f t="shared" si="3"/>
        <v>477785</v>
      </c>
    </row>
    <row r="11" spans="1:13" s="23" customFormat="1" ht="21">
      <c r="A11" s="18" t="s">
        <v>17</v>
      </c>
      <c r="B11" s="19"/>
      <c r="C11" s="16">
        <f t="shared" si="0"/>
        <v>2156489</v>
      </c>
      <c r="D11" s="16">
        <f t="shared" si="0"/>
        <v>2400000</v>
      </c>
      <c r="E11" s="16">
        <f t="shared" si="1"/>
        <v>4556489</v>
      </c>
      <c r="F11" s="20"/>
      <c r="G11" s="21"/>
      <c r="H11" s="22">
        <f>1922000+136700</f>
        <v>2058700</v>
      </c>
      <c r="I11" s="22">
        <f>800000+800000+800000</f>
        <v>2400000</v>
      </c>
      <c r="J11" s="17">
        <f t="shared" si="2"/>
        <v>4458700</v>
      </c>
      <c r="K11" s="22">
        <v>97789</v>
      </c>
      <c r="L11" s="22"/>
      <c r="M11" s="17">
        <f t="shared" si="3"/>
        <v>97789</v>
      </c>
    </row>
    <row r="12" spans="1:13" s="23" customFormat="1" ht="21">
      <c r="A12" s="18" t="s">
        <v>18</v>
      </c>
      <c r="B12" s="19"/>
      <c r="C12" s="16">
        <f t="shared" si="0"/>
        <v>945640</v>
      </c>
      <c r="D12" s="16">
        <f t="shared" si="0"/>
        <v>0</v>
      </c>
      <c r="E12" s="16">
        <f t="shared" si="1"/>
        <v>945640</v>
      </c>
      <c r="F12" s="20"/>
      <c r="G12" s="21"/>
      <c r="H12" s="22">
        <v>710500</v>
      </c>
      <c r="I12" s="22"/>
      <c r="J12" s="17">
        <f t="shared" si="2"/>
        <v>710500</v>
      </c>
      <c r="K12" s="22">
        <v>235140</v>
      </c>
      <c r="L12" s="22"/>
      <c r="M12" s="17">
        <f t="shared" si="3"/>
        <v>235140</v>
      </c>
    </row>
    <row r="13" spans="1:13" s="23" customFormat="1" ht="21">
      <c r="A13" s="18" t="s">
        <v>19</v>
      </c>
      <c r="B13" s="19"/>
      <c r="C13" s="16">
        <f>+H13+K13</f>
        <v>54990</v>
      </c>
      <c r="D13" s="16">
        <f>+I13+L13</f>
        <v>0</v>
      </c>
      <c r="E13" s="16">
        <f>SUM(C13:D13)</f>
        <v>54990</v>
      </c>
      <c r="F13" s="20"/>
      <c r="G13" s="21"/>
      <c r="H13" s="22"/>
      <c r="I13" s="22"/>
      <c r="J13" s="17"/>
      <c r="K13" s="22">
        <v>54990</v>
      </c>
      <c r="L13" s="22"/>
      <c r="M13" s="17">
        <f t="shared" si="3"/>
        <v>54990</v>
      </c>
    </row>
    <row r="14" spans="1:13" s="23" customFormat="1" ht="21">
      <c r="A14" s="18" t="s">
        <v>20</v>
      </c>
      <c r="B14" s="19"/>
      <c r="C14" s="16">
        <f t="shared" si="0"/>
        <v>89866</v>
      </c>
      <c r="D14" s="16">
        <f t="shared" si="0"/>
        <v>0</v>
      </c>
      <c r="E14" s="16">
        <f t="shared" si="1"/>
        <v>89866</v>
      </c>
      <c r="F14" s="20"/>
      <c r="G14" s="21"/>
      <c r="H14" s="22"/>
      <c r="I14" s="22"/>
      <c r="J14" s="17">
        <f t="shared" si="2"/>
        <v>0</v>
      </c>
      <c r="K14" s="22">
        <v>89866</v>
      </c>
      <c r="L14" s="22"/>
      <c r="M14" s="17">
        <f t="shared" si="3"/>
        <v>89866</v>
      </c>
    </row>
    <row r="15" spans="1:13" ht="21">
      <c r="A15" s="14" t="s">
        <v>21</v>
      </c>
      <c r="B15" s="15"/>
      <c r="C15" s="16">
        <f t="shared" si="0"/>
        <v>520437</v>
      </c>
      <c r="D15" s="16">
        <f t="shared" si="0"/>
        <v>0</v>
      </c>
      <c r="E15" s="16">
        <f t="shared" si="1"/>
        <v>520437</v>
      </c>
      <c r="F15" s="16"/>
      <c r="H15" s="24">
        <v>70000</v>
      </c>
      <c r="I15" s="24"/>
      <c r="J15" s="17">
        <f t="shared" si="2"/>
        <v>70000</v>
      </c>
      <c r="K15" s="24">
        <v>450437</v>
      </c>
      <c r="L15" s="24"/>
      <c r="M15" s="17">
        <f t="shared" si="3"/>
        <v>450437</v>
      </c>
    </row>
    <row r="16" spans="1:13" ht="21">
      <c r="A16" s="14" t="s">
        <v>22</v>
      </c>
      <c r="B16" s="15"/>
      <c r="C16" s="16">
        <f t="shared" si="0"/>
        <v>387487</v>
      </c>
      <c r="D16" s="16">
        <f t="shared" si="0"/>
        <v>0</v>
      </c>
      <c r="E16" s="16">
        <f t="shared" si="1"/>
        <v>387487</v>
      </c>
      <c r="F16" s="16"/>
      <c r="H16" s="24">
        <v>80000</v>
      </c>
      <c r="I16" s="24"/>
      <c r="J16" s="17">
        <f t="shared" si="2"/>
        <v>80000</v>
      </c>
      <c r="K16" s="24">
        <v>307487</v>
      </c>
      <c r="L16" s="24"/>
      <c r="M16" s="17">
        <f t="shared" si="3"/>
        <v>307487</v>
      </c>
    </row>
    <row r="17" spans="1:13" ht="21">
      <c r="A17" s="14" t="s">
        <v>23</v>
      </c>
      <c r="B17" s="15"/>
      <c r="C17" s="16">
        <f t="shared" si="0"/>
        <v>86375</v>
      </c>
      <c r="D17" s="16">
        <f t="shared" si="0"/>
        <v>0</v>
      </c>
      <c r="E17" s="16">
        <f t="shared" si="1"/>
        <v>86375</v>
      </c>
      <c r="F17" s="16"/>
      <c r="H17" s="24"/>
      <c r="I17" s="24"/>
      <c r="J17" s="17">
        <f t="shared" si="2"/>
        <v>0</v>
      </c>
      <c r="K17" s="24">
        <v>86375</v>
      </c>
      <c r="L17" s="24"/>
      <c r="M17" s="17">
        <f t="shared" si="3"/>
        <v>86375</v>
      </c>
    </row>
    <row r="18" spans="1:13" s="23" customFormat="1" ht="31.5" customHeight="1" thickBot="1">
      <c r="A18" s="25" t="s">
        <v>24</v>
      </c>
      <c r="B18" s="26"/>
      <c r="C18" s="16">
        <f t="shared" si="0"/>
        <v>0</v>
      </c>
      <c r="D18" s="16">
        <f t="shared" si="0"/>
        <v>0</v>
      </c>
      <c r="E18" s="16">
        <f t="shared" si="1"/>
        <v>0</v>
      </c>
      <c r="F18" s="27"/>
      <c r="G18" s="21"/>
      <c r="H18" s="28"/>
      <c r="I18" s="28"/>
      <c r="J18" s="17">
        <f t="shared" si="2"/>
        <v>0</v>
      </c>
      <c r="K18" s="28"/>
      <c r="L18" s="28"/>
      <c r="M18" s="17">
        <f t="shared" si="3"/>
        <v>0</v>
      </c>
    </row>
    <row r="19" spans="1:13" ht="39" customHeight="1" thickBot="1" thickTop="1">
      <c r="A19" s="29" t="s">
        <v>25</v>
      </c>
      <c r="B19" s="30"/>
      <c r="C19" s="31">
        <f>+H19+K19</f>
        <v>7891313</v>
      </c>
      <c r="D19" s="31">
        <f>+I19+L19</f>
        <v>3997070</v>
      </c>
      <c r="E19" s="31">
        <f>+J19+M19</f>
        <v>11888383</v>
      </c>
      <c r="F19" s="31"/>
      <c r="H19" s="31">
        <f>+H5+H8+H9+H10+H15+H16+H17+H18</f>
        <v>5385400</v>
      </c>
      <c r="I19" s="31">
        <f>+I5+I8+I9+I10+I15+I16+I17+I18</f>
        <v>3997070</v>
      </c>
      <c r="J19" s="32">
        <f>SUM(H19:I19)</f>
        <v>9382470</v>
      </c>
      <c r="K19" s="31">
        <f>+K5+K8+K9+K10+K15+K16+K17+K18</f>
        <v>2505913</v>
      </c>
      <c r="L19" s="31">
        <f>+L5+L8+L9+L10+L15+L16+L17+L18</f>
        <v>0</v>
      </c>
      <c r="M19" s="32">
        <f>SUM(K19:L19)</f>
        <v>2505913</v>
      </c>
    </row>
    <row r="20" ht="21.75" thickTop="1"/>
    <row r="21" spans="1:10" ht="21">
      <c r="A21" s="2" t="s">
        <v>26</v>
      </c>
      <c r="J21" s="4">
        <f>9627470-245000</f>
        <v>9382470</v>
      </c>
    </row>
    <row r="22" spans="1:10" ht="21">
      <c r="A22" s="2" t="s">
        <v>27</v>
      </c>
      <c r="J22" s="4">
        <f>+J21-J19</f>
        <v>0</v>
      </c>
    </row>
    <row r="23" ht="21">
      <c r="A23" s="2" t="s">
        <v>28</v>
      </c>
    </row>
    <row r="24" ht="21">
      <c r="A24" s="2" t="s">
        <v>29</v>
      </c>
    </row>
    <row r="25" ht="21">
      <c r="A25" s="2" t="s">
        <v>30</v>
      </c>
    </row>
  </sheetData>
  <mergeCells count="4">
    <mergeCell ref="A3:A4"/>
    <mergeCell ref="B3:B4"/>
    <mergeCell ref="C3:E3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ADDMIN</cp:lastModifiedBy>
  <dcterms:created xsi:type="dcterms:W3CDTF">2009-09-10T02:19:34Z</dcterms:created>
  <dcterms:modified xsi:type="dcterms:W3CDTF">2009-09-25T03:30:30Z</dcterms:modified>
  <cp:category/>
  <cp:version/>
  <cp:contentType/>
  <cp:contentStatus/>
</cp:coreProperties>
</file>