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<sst xmlns="http://schemas.openxmlformats.org/spreadsheetml/2006/main" count="55" uniqueCount="42">
  <si>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ตัวบ่งชี้ที่ 6.9 ค่าใช้จ่ายทั้งหมดที่ใช้ในระบบห้องสมุด คอมพิวเตอร์ และศูนย์สารสนเทศต่อนักศึกษาเต็มเวลาเทียบเท่า</t>
  </si>
  <si>
    <t xml:space="preserve">ปีงบประมาณ พ.ศ. 2551 </t>
  </si>
  <si>
    <t>กลุ่มสาขาวิชา</t>
  </si>
  <si>
    <t>จำนวนนักศึกษาเต็มเวลาเทียบเท่า(FTES)</t>
  </si>
  <si>
    <t>ค่าใช้จ่ายทั้งหมด (บาท)</t>
  </si>
  <si>
    <t>ค่าใช้จ่ายทั้งหมดต่อจำนวนนักศึกษาเต็มเวลาเทียบเท่า(บาทต่อคน)</t>
  </si>
  <si>
    <t>ห้องสมุด</t>
  </si>
  <si>
    <t>คอมพิวเตอร์</t>
  </si>
  <si>
    <t>สารสนเทศ</t>
  </si>
  <si>
    <t>ระบบห้องสมุด</t>
  </si>
  <si>
    <t>ศูนย์สารสนเทศ</t>
  </si>
  <si>
    <t>รวม</t>
  </si>
  <si>
    <t>หนังสือ/สื่อฯ</t>
  </si>
  <si>
    <t>วารสาร</t>
  </si>
  <si>
    <t>วัสดุ/อุปกรณ์</t>
  </si>
  <si>
    <t>ค่าจ้าง</t>
  </si>
  <si>
    <t>Depre-FA</t>
  </si>
  <si>
    <t>Depre-ค่าปป.</t>
  </si>
  <si>
    <t>TT.ห้องสมุด</t>
  </si>
  <si>
    <t>Total</t>
  </si>
  <si>
    <t>TT.</t>
  </si>
  <si>
    <t>1.กลุ่มสาขาวิชาวิทยาศาสตร์กายภาพ/ชีวภาพ</t>
  </si>
  <si>
    <t xml:space="preserve">   1.1 สำนักวิชาวิทยาศาสตร์</t>
  </si>
  <si>
    <t xml:space="preserve">   1.2 สำนักวิชาสารสนเทศศาสตร์</t>
  </si>
  <si>
    <t>2.กลุ่มสาขาวิชาวิศวกรรมศาสตร์ฯ</t>
  </si>
  <si>
    <t>3.กลุ่มสาขาวิชาเกษตรศาสตร์ฯ</t>
  </si>
  <si>
    <t>4.กลุ่มสาขาวิชาวิทยาศาสตร์สุขภาพ</t>
  </si>
  <si>
    <t xml:space="preserve">   4.1 สำนักวิชาสหเวชศาสตร์ฯ</t>
  </si>
  <si>
    <t xml:space="preserve">   4.2 สำนักวิชาพยาบาลศาสตร์ฯ</t>
  </si>
  <si>
    <t xml:space="preserve">   4.3 สำนักวิชาเภสัชศาสตร์ฯ</t>
  </si>
  <si>
    <t xml:space="preserve">   4.4 สำนักวิชาแพทยศาสตร์ฯ</t>
  </si>
  <si>
    <t>5.กลุ่มสาขาวิชาบริหารธุรกิจ/พาณิชยศาสตร์</t>
  </si>
  <si>
    <t>6.กลุ่มสาขาวิชาสังคมศาสตร์/มนุษยศาสตร์</t>
  </si>
  <si>
    <t>7.กลุ่มสาขาวิชาสถาปัตยกรรมศาสตร์</t>
  </si>
  <si>
    <t>8.รวมบริการ</t>
  </si>
  <si>
    <t>รวมทั้งมหาวิทยาลัย</t>
  </si>
  <si>
    <t>หมายเหตุ  ค่าใช้จ่ายทั้งหมด หมายถึง งบดำเนินการและงบลงทุน ที่เกี่ยวกับ</t>
  </si>
  <si>
    <t xml:space="preserve">  -  การจัดซื้อหนังสือ  วารสาร  สิ่งพิมพ์  สื่อมัลติมีเดีย</t>
  </si>
  <si>
    <t xml:space="preserve">  -  การพัฒนาระบบสารสนเทศ ซอฟท์แวร์  และฐานข้อมูลคอมพิวเตอร์เพื่อการสืบค้นและการศึกษา</t>
  </si>
  <si>
    <t xml:space="preserve"> -  วัสดุ อุปกรณ์ ครุภัณฑ์การศึกษา เครื่องคอมพิวเตอร์ที่ใช้ในระบบห้องสมุด และศูนย์สารสนเทศ(กรณีของครุภัณฑ์ให้ใช้ค่าเสื่อมราคา)</t>
  </si>
  <si>
    <t xml:space="preserve"> -  ค่าใช้จ่ายในการปรับปรุงอาคาร  ห้องเรียน ห้องปฏิบัติการ</t>
  </si>
  <si>
    <t xml:space="preserve"> -  ค่าจ้างบุคลากร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</si>
</sst>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</numFmts>
  <fonts count="7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16"/>
      <name val="Angsana New"/>
      <family val="1"/>
    </font>
    <font>
      <sz val="14"/>
      <color indexed="16"/>
      <name val="Angsana New"/>
      <family val="1"/>
    </font>
    <font>
      <b/>
      <sz val="14"/>
      <color indexed="20"/>
      <name val="Angsana New"/>
      <family val="1"/>
    </font>
    <font>
      <sz val="14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1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0" borderId="1" xfId="0" applyNumberFormat="1" applyFont="1" applyBorder="1" applyAlignment="1">
      <alignment horizontal="right"/>
    </xf>
    <xf numFmtId="187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87" fontId="4" fillId="0" borderId="1" xfId="0" applyNumberFormat="1" applyFont="1" applyBorder="1" applyAlignment="1">
      <alignment/>
    </xf>
    <xf numFmtId="187" fontId="5" fillId="2" borderId="1" xfId="0" applyNumberFormat="1" applyFont="1" applyFill="1" applyBorder="1" applyAlignment="1">
      <alignment horizontal="right"/>
    </xf>
    <xf numFmtId="187" fontId="1" fillId="2" borderId="1" xfId="0" applyNumberFormat="1" applyFont="1" applyFill="1" applyBorder="1" applyAlignment="1">
      <alignment horizontal="right"/>
    </xf>
    <xf numFmtId="187" fontId="1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87" fontId="1" fillId="2" borderId="3" xfId="0" applyNumberFormat="1" applyFont="1" applyFill="1" applyBorder="1" applyAlignment="1">
      <alignment horizontal="right"/>
    </xf>
    <xf numFmtId="187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87" fontId="2" fillId="0" borderId="4" xfId="0" applyNumberFormat="1" applyFont="1" applyBorder="1" applyAlignment="1">
      <alignment/>
    </xf>
    <xf numFmtId="187" fontId="1" fillId="0" borderId="4" xfId="0" applyNumberFormat="1" applyFont="1" applyBorder="1" applyAlignment="1">
      <alignment horizontal="right"/>
    </xf>
    <xf numFmtId="187" fontId="2" fillId="0" borderId="4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35.57421875" style="2" customWidth="1"/>
    <col min="2" max="2" width="8.140625" style="2" customWidth="1"/>
    <col min="3" max="3" width="15.00390625" style="3" customWidth="1"/>
    <col min="4" max="4" width="13.57421875" style="3" customWidth="1"/>
    <col min="5" max="5" width="15.421875" style="3" customWidth="1"/>
    <col min="6" max="6" width="15.140625" style="3" customWidth="1"/>
    <col min="7" max="7" width="24.140625" style="2" customWidth="1"/>
    <col min="8" max="8" width="9.140625" style="2" customWidth="1"/>
    <col min="9" max="10" width="13.00390625" style="4" customWidth="1"/>
    <col min="11" max="11" width="12.140625" style="4" customWidth="1"/>
    <col min="12" max="12" width="12.8515625" style="4" customWidth="1"/>
    <col min="13" max="13" width="11.8515625" style="4" customWidth="1"/>
    <col min="14" max="14" width="11.7109375" style="4" customWidth="1"/>
    <col min="15" max="15" width="12.57421875" style="4" customWidth="1"/>
    <col min="16" max="16" width="21.7109375" style="4" customWidth="1"/>
    <col min="17" max="17" width="9.7109375" style="4" customWidth="1"/>
    <col min="18" max="18" width="11.28125" style="4" customWidth="1"/>
    <col min="19" max="19" width="12.28125" style="4" customWidth="1"/>
    <col min="20" max="20" width="13.57421875" style="4" customWidth="1"/>
    <col min="21" max="21" width="13.28125" style="4" customWidth="1"/>
    <col min="22" max="22" width="13.00390625" style="4" customWidth="1"/>
    <col min="23" max="23" width="12.8515625" style="4" customWidth="1"/>
    <col min="24" max="24" width="7.140625" style="4" customWidth="1"/>
    <col min="25" max="25" width="10.57421875" style="4" customWidth="1"/>
    <col min="26" max="26" width="9.00390625" style="4" customWidth="1"/>
    <col min="27" max="27" width="12.421875" style="4" customWidth="1"/>
    <col min="28" max="28" width="12.7109375" style="4" customWidth="1"/>
    <col min="29" max="29" width="14.421875" style="4" customWidth="1"/>
    <col min="30" max="30" width="13.7109375" style="4" customWidth="1"/>
    <col min="31" max="31" width="12.7109375" style="4" customWidth="1"/>
    <col min="32" max="16384" width="9.140625" style="2" customWidth="1"/>
  </cols>
  <sheetData>
    <row r="1" ht="36" customHeight="1">
      <c r="A1" s="1" t="s">
        <v>0</v>
      </c>
    </row>
    <row r="2" ht="27.75" customHeight="1">
      <c r="A2" s="1" t="s">
        <v>1</v>
      </c>
    </row>
    <row r="3" spans="1:31" s="8" customFormat="1" ht="60.75" customHeight="1">
      <c r="A3" s="5" t="s">
        <v>2</v>
      </c>
      <c r="B3" s="6" t="s">
        <v>3</v>
      </c>
      <c r="C3" s="7" t="s">
        <v>4</v>
      </c>
      <c r="D3" s="7"/>
      <c r="E3" s="7"/>
      <c r="F3" s="7"/>
      <c r="G3" s="6" t="s">
        <v>5</v>
      </c>
      <c r="I3" s="7" t="s">
        <v>6</v>
      </c>
      <c r="J3" s="7"/>
      <c r="K3" s="7"/>
      <c r="L3" s="7"/>
      <c r="M3" s="7"/>
      <c r="N3" s="7"/>
      <c r="O3" s="9"/>
      <c r="P3" s="10"/>
      <c r="Q3" s="7" t="s">
        <v>7</v>
      </c>
      <c r="R3" s="7"/>
      <c r="S3" s="7"/>
      <c r="T3" s="7"/>
      <c r="U3" s="7"/>
      <c r="V3" s="7"/>
      <c r="W3" s="9"/>
      <c r="X3" s="10"/>
      <c r="Y3" s="7" t="s">
        <v>8</v>
      </c>
      <c r="Z3" s="7"/>
      <c r="AA3" s="7"/>
      <c r="AB3" s="7"/>
      <c r="AC3" s="7"/>
      <c r="AD3" s="7"/>
      <c r="AE3" s="9"/>
    </row>
    <row r="4" spans="1:31" s="8" customFormat="1" ht="60.75" customHeight="1">
      <c r="A4" s="5"/>
      <c r="B4" s="6"/>
      <c r="C4" s="9" t="s">
        <v>9</v>
      </c>
      <c r="D4" s="9" t="s">
        <v>7</v>
      </c>
      <c r="E4" s="9" t="s">
        <v>10</v>
      </c>
      <c r="F4" s="9" t="s">
        <v>11</v>
      </c>
      <c r="G4" s="6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10"/>
      <c r="Q4" s="11" t="s">
        <v>12</v>
      </c>
      <c r="R4" s="11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19</v>
      </c>
      <c r="X4" s="10"/>
      <c r="Y4" s="11" t="s">
        <v>12</v>
      </c>
      <c r="Z4" s="11" t="s">
        <v>13</v>
      </c>
      <c r="AA4" s="11" t="s">
        <v>14</v>
      </c>
      <c r="AB4" s="11" t="s">
        <v>15</v>
      </c>
      <c r="AC4" s="11" t="s">
        <v>16</v>
      </c>
      <c r="AD4" s="11" t="s">
        <v>17</v>
      </c>
      <c r="AE4" s="9" t="s">
        <v>20</v>
      </c>
    </row>
    <row r="5" spans="1:31" ht="36" customHeight="1">
      <c r="A5" s="12" t="s">
        <v>21</v>
      </c>
      <c r="B5" s="13"/>
      <c r="C5" s="14">
        <f>+O5</f>
        <v>403761</v>
      </c>
      <c r="D5" s="14">
        <f>+W5</f>
        <v>0</v>
      </c>
      <c r="E5" s="14">
        <f>+AE5</f>
        <v>0</v>
      </c>
      <c r="F5" s="14">
        <f>SUM(C5:E5)</f>
        <v>403761</v>
      </c>
      <c r="G5" s="13"/>
      <c r="I5" s="15">
        <f aca="true" t="shared" si="0" ref="I5:N5">SUM(I6:I7)</f>
        <v>403761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6">
        <f>SUM(I5:N5)</f>
        <v>403761</v>
      </c>
      <c r="Q5" s="15">
        <f aca="true" t="shared" si="1" ref="Q5:V5">SUM(Q6:Q7)</f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6">
        <f>SUM(Q5:V5)</f>
        <v>0</v>
      </c>
      <c r="Y5" s="15">
        <f aca="true" t="shared" si="2" ref="Y5:AD5">SUM(Y6:Y7)</f>
        <v>0</v>
      </c>
      <c r="Z5" s="15">
        <f t="shared" si="2"/>
        <v>0</v>
      </c>
      <c r="AA5" s="15">
        <f t="shared" si="2"/>
        <v>0</v>
      </c>
      <c r="AB5" s="15">
        <f t="shared" si="2"/>
        <v>0</v>
      </c>
      <c r="AC5" s="15">
        <f t="shared" si="2"/>
        <v>0</v>
      </c>
      <c r="AD5" s="15">
        <f t="shared" si="2"/>
        <v>0</v>
      </c>
      <c r="AE5" s="16">
        <f>SUM(Y5:AD5)</f>
        <v>0</v>
      </c>
    </row>
    <row r="6" spans="1:31" ht="21">
      <c r="A6" s="17" t="s">
        <v>22</v>
      </c>
      <c r="B6" s="18"/>
      <c r="C6" s="19">
        <f aca="true" t="shared" si="3" ref="C6:C17">+O6</f>
        <v>212746</v>
      </c>
      <c r="D6" s="19">
        <f aca="true" t="shared" si="4" ref="D6:D17">+W6</f>
        <v>0</v>
      </c>
      <c r="E6" s="19">
        <f aca="true" t="shared" si="5" ref="E6:E17">+AE6</f>
        <v>0</v>
      </c>
      <c r="F6" s="19">
        <f aca="true" t="shared" si="6" ref="F6:F17">SUM(C6:E6)</f>
        <v>212746</v>
      </c>
      <c r="G6" s="13"/>
      <c r="I6" s="20">
        <v>212746</v>
      </c>
      <c r="J6" s="20"/>
      <c r="K6" s="20"/>
      <c r="L6" s="20"/>
      <c r="M6" s="20"/>
      <c r="N6" s="20"/>
      <c r="O6" s="16">
        <f aca="true" t="shared" si="7" ref="O6:O19">SUM(I6:N6)</f>
        <v>212746</v>
      </c>
      <c r="Q6" s="20">
        <v>0</v>
      </c>
      <c r="R6" s="20"/>
      <c r="S6" s="20"/>
      <c r="T6" s="20"/>
      <c r="U6" s="20"/>
      <c r="V6" s="20"/>
      <c r="W6" s="16">
        <f aca="true" t="shared" si="8" ref="W6:W19">SUM(Q6:V6)</f>
        <v>0</v>
      </c>
      <c r="Y6" s="20">
        <v>0</v>
      </c>
      <c r="Z6" s="20"/>
      <c r="AA6" s="20"/>
      <c r="AB6" s="20"/>
      <c r="AC6" s="20"/>
      <c r="AD6" s="20"/>
      <c r="AE6" s="16">
        <f aca="true" t="shared" si="9" ref="AE6:AE19">SUM(Y6:AD6)</f>
        <v>0</v>
      </c>
    </row>
    <row r="7" spans="1:31" ht="21">
      <c r="A7" s="17" t="s">
        <v>23</v>
      </c>
      <c r="B7" s="18"/>
      <c r="C7" s="19">
        <f t="shared" si="3"/>
        <v>191015</v>
      </c>
      <c r="D7" s="19">
        <f t="shared" si="4"/>
        <v>0</v>
      </c>
      <c r="E7" s="19">
        <f t="shared" si="5"/>
        <v>0</v>
      </c>
      <c r="F7" s="19">
        <f t="shared" si="6"/>
        <v>191015</v>
      </c>
      <c r="G7" s="13"/>
      <c r="I7" s="20">
        <v>191015</v>
      </c>
      <c r="J7" s="20"/>
      <c r="K7" s="20"/>
      <c r="L7" s="20"/>
      <c r="M7" s="20"/>
      <c r="N7" s="20"/>
      <c r="O7" s="16">
        <f t="shared" si="7"/>
        <v>191015</v>
      </c>
      <c r="Q7" s="20"/>
      <c r="R7" s="20"/>
      <c r="S7" s="20"/>
      <c r="T7" s="20"/>
      <c r="U7" s="20"/>
      <c r="V7" s="20"/>
      <c r="W7" s="16">
        <f t="shared" si="8"/>
        <v>0</v>
      </c>
      <c r="Y7" s="20"/>
      <c r="Z7" s="20"/>
      <c r="AA7" s="20"/>
      <c r="AB7" s="20"/>
      <c r="AC7" s="20"/>
      <c r="AD7" s="20"/>
      <c r="AE7" s="16">
        <f t="shared" si="9"/>
        <v>0</v>
      </c>
    </row>
    <row r="8" spans="1:31" ht="21">
      <c r="A8" s="12" t="s">
        <v>24</v>
      </c>
      <c r="B8" s="13"/>
      <c r="C8" s="14">
        <f t="shared" si="3"/>
        <v>142948</v>
      </c>
      <c r="D8" s="14">
        <f t="shared" si="4"/>
        <v>0</v>
      </c>
      <c r="E8" s="14">
        <f t="shared" si="5"/>
        <v>0</v>
      </c>
      <c r="F8" s="14">
        <f t="shared" si="6"/>
        <v>142948</v>
      </c>
      <c r="G8" s="13"/>
      <c r="I8" s="21">
        <v>142948</v>
      </c>
      <c r="J8" s="21"/>
      <c r="K8" s="21"/>
      <c r="L8" s="21"/>
      <c r="M8" s="21"/>
      <c r="N8" s="21"/>
      <c r="O8" s="16">
        <f t="shared" si="7"/>
        <v>142948</v>
      </c>
      <c r="Q8" s="21"/>
      <c r="R8" s="21"/>
      <c r="S8" s="21"/>
      <c r="T8" s="21"/>
      <c r="U8" s="21"/>
      <c r="V8" s="21"/>
      <c r="W8" s="16">
        <f t="shared" si="8"/>
        <v>0</v>
      </c>
      <c r="Y8" s="21"/>
      <c r="Z8" s="21"/>
      <c r="AA8" s="21"/>
      <c r="AB8" s="21"/>
      <c r="AC8" s="21"/>
      <c r="AD8" s="21"/>
      <c r="AE8" s="16">
        <f t="shared" si="9"/>
        <v>0</v>
      </c>
    </row>
    <row r="9" spans="1:31" ht="21">
      <c r="A9" s="12" t="s">
        <v>25</v>
      </c>
      <c r="B9" s="13"/>
      <c r="C9" s="14">
        <f t="shared" si="3"/>
        <v>134492</v>
      </c>
      <c r="D9" s="14">
        <f t="shared" si="4"/>
        <v>0</v>
      </c>
      <c r="E9" s="14">
        <f t="shared" si="5"/>
        <v>0</v>
      </c>
      <c r="F9" s="14">
        <f t="shared" si="6"/>
        <v>134492</v>
      </c>
      <c r="G9" s="13"/>
      <c r="I9" s="21">
        <v>134492</v>
      </c>
      <c r="J9" s="21"/>
      <c r="K9" s="21"/>
      <c r="L9" s="21"/>
      <c r="M9" s="21"/>
      <c r="N9" s="21"/>
      <c r="O9" s="16">
        <f t="shared" si="7"/>
        <v>134492</v>
      </c>
      <c r="Q9" s="21"/>
      <c r="R9" s="21"/>
      <c r="S9" s="21"/>
      <c r="T9" s="21"/>
      <c r="U9" s="21"/>
      <c r="V9" s="21"/>
      <c r="W9" s="16">
        <f t="shared" si="8"/>
        <v>0</v>
      </c>
      <c r="Y9" s="21"/>
      <c r="Z9" s="21"/>
      <c r="AA9" s="21"/>
      <c r="AB9" s="21"/>
      <c r="AC9" s="21"/>
      <c r="AD9" s="21"/>
      <c r="AE9" s="16">
        <f t="shared" si="9"/>
        <v>0</v>
      </c>
    </row>
    <row r="10" spans="1:31" ht="21">
      <c r="A10" s="12" t="s">
        <v>26</v>
      </c>
      <c r="B10" s="13"/>
      <c r="C10" s="14">
        <f t="shared" si="3"/>
        <v>2000838</v>
      </c>
      <c r="D10" s="14">
        <f t="shared" si="4"/>
        <v>0</v>
      </c>
      <c r="E10" s="14">
        <f t="shared" si="5"/>
        <v>0</v>
      </c>
      <c r="F10" s="14">
        <f t="shared" si="6"/>
        <v>2000838</v>
      </c>
      <c r="G10" s="13"/>
      <c r="I10" s="22">
        <f aca="true" t="shared" si="10" ref="I10:N10">SUM(I11:I14)</f>
        <v>2000838</v>
      </c>
      <c r="J10" s="22">
        <f t="shared" si="10"/>
        <v>0</v>
      </c>
      <c r="K10" s="22">
        <f t="shared" si="10"/>
        <v>0</v>
      </c>
      <c r="L10" s="22">
        <f t="shared" si="10"/>
        <v>0</v>
      </c>
      <c r="M10" s="22">
        <f t="shared" si="10"/>
        <v>0</v>
      </c>
      <c r="N10" s="22">
        <f t="shared" si="10"/>
        <v>0</v>
      </c>
      <c r="O10" s="16">
        <f t="shared" si="7"/>
        <v>2000838</v>
      </c>
      <c r="Q10" s="22">
        <f aca="true" t="shared" si="11" ref="Q10:V10">SUM(Q11:Q14)</f>
        <v>0</v>
      </c>
      <c r="R10" s="22">
        <f t="shared" si="11"/>
        <v>0</v>
      </c>
      <c r="S10" s="22">
        <f t="shared" si="11"/>
        <v>0</v>
      </c>
      <c r="T10" s="22">
        <f t="shared" si="11"/>
        <v>0</v>
      </c>
      <c r="U10" s="22">
        <f t="shared" si="11"/>
        <v>0</v>
      </c>
      <c r="V10" s="22">
        <f t="shared" si="11"/>
        <v>0</v>
      </c>
      <c r="W10" s="16">
        <f t="shared" si="8"/>
        <v>0</v>
      </c>
      <c r="Y10" s="22">
        <f aca="true" t="shared" si="12" ref="Y10:AD10">SUM(Y11:Y14)</f>
        <v>0</v>
      </c>
      <c r="Z10" s="22">
        <f t="shared" si="12"/>
        <v>0</v>
      </c>
      <c r="AA10" s="22">
        <f t="shared" si="12"/>
        <v>0</v>
      </c>
      <c r="AB10" s="22">
        <f t="shared" si="12"/>
        <v>0</v>
      </c>
      <c r="AC10" s="22">
        <f t="shared" si="12"/>
        <v>0</v>
      </c>
      <c r="AD10" s="22">
        <f t="shared" si="12"/>
        <v>0</v>
      </c>
      <c r="AE10" s="16">
        <f t="shared" si="9"/>
        <v>0</v>
      </c>
    </row>
    <row r="11" spans="1:31" ht="21">
      <c r="A11" s="17" t="s">
        <v>27</v>
      </c>
      <c r="B11" s="13"/>
      <c r="C11" s="19">
        <f t="shared" si="3"/>
        <v>131509</v>
      </c>
      <c r="D11" s="19">
        <f t="shared" si="4"/>
        <v>0</v>
      </c>
      <c r="E11" s="19">
        <f t="shared" si="5"/>
        <v>0</v>
      </c>
      <c r="F11" s="19">
        <f t="shared" si="6"/>
        <v>131509</v>
      </c>
      <c r="G11" s="13"/>
      <c r="I11" s="21">
        <v>131509</v>
      </c>
      <c r="J11" s="21"/>
      <c r="K11" s="21"/>
      <c r="L11" s="21"/>
      <c r="M11" s="21"/>
      <c r="N11" s="21"/>
      <c r="O11" s="16">
        <f t="shared" si="7"/>
        <v>131509</v>
      </c>
      <c r="Q11" s="21"/>
      <c r="R11" s="21"/>
      <c r="S11" s="21"/>
      <c r="T11" s="21"/>
      <c r="U11" s="21"/>
      <c r="V11" s="21"/>
      <c r="W11" s="16">
        <f t="shared" si="8"/>
        <v>0</v>
      </c>
      <c r="Y11" s="21"/>
      <c r="Z11" s="21"/>
      <c r="AA11" s="21"/>
      <c r="AB11" s="21"/>
      <c r="AC11" s="21"/>
      <c r="AD11" s="21"/>
      <c r="AE11" s="16">
        <f t="shared" si="9"/>
        <v>0</v>
      </c>
    </row>
    <row r="12" spans="1:31" ht="21">
      <c r="A12" s="17" t="s">
        <v>28</v>
      </c>
      <c r="B12" s="13"/>
      <c r="C12" s="19">
        <f t="shared" si="3"/>
        <v>99438</v>
      </c>
      <c r="D12" s="19">
        <f t="shared" si="4"/>
        <v>0</v>
      </c>
      <c r="E12" s="19">
        <f t="shared" si="5"/>
        <v>0</v>
      </c>
      <c r="F12" s="19">
        <f t="shared" si="6"/>
        <v>99438</v>
      </c>
      <c r="G12" s="13"/>
      <c r="I12" s="21">
        <v>99438</v>
      </c>
      <c r="J12" s="21"/>
      <c r="K12" s="21"/>
      <c r="L12" s="21"/>
      <c r="M12" s="21"/>
      <c r="N12" s="21"/>
      <c r="O12" s="16">
        <f t="shared" si="7"/>
        <v>99438</v>
      </c>
      <c r="Q12" s="21"/>
      <c r="R12" s="21"/>
      <c r="S12" s="21"/>
      <c r="T12" s="21"/>
      <c r="U12" s="21"/>
      <c r="V12" s="21"/>
      <c r="W12" s="16">
        <f t="shared" si="8"/>
        <v>0</v>
      </c>
      <c r="Y12" s="21"/>
      <c r="Z12" s="21"/>
      <c r="AA12" s="21"/>
      <c r="AB12" s="21"/>
      <c r="AC12" s="21"/>
      <c r="AD12" s="21"/>
      <c r="AE12" s="16">
        <f t="shared" si="9"/>
        <v>0</v>
      </c>
    </row>
    <row r="13" spans="1:31" ht="21">
      <c r="A13" s="17" t="s">
        <v>29</v>
      </c>
      <c r="B13" s="13"/>
      <c r="C13" s="19">
        <f>+O13</f>
        <v>846976</v>
      </c>
      <c r="D13" s="19">
        <f>+W13</f>
        <v>0</v>
      </c>
      <c r="E13" s="19">
        <f>+AE13</f>
        <v>0</v>
      </c>
      <c r="F13" s="19">
        <f>SUM(C13:E13)</f>
        <v>846976</v>
      </c>
      <c r="G13" s="13"/>
      <c r="I13" s="21">
        <v>846976</v>
      </c>
      <c r="J13" s="21"/>
      <c r="K13" s="21"/>
      <c r="L13" s="21"/>
      <c r="M13" s="21"/>
      <c r="N13" s="21"/>
      <c r="O13" s="16">
        <f t="shared" si="7"/>
        <v>846976</v>
      </c>
      <c r="Q13" s="21"/>
      <c r="R13" s="21"/>
      <c r="S13" s="21"/>
      <c r="T13" s="21"/>
      <c r="U13" s="21"/>
      <c r="V13" s="21"/>
      <c r="W13" s="16"/>
      <c r="Y13" s="21"/>
      <c r="Z13" s="21"/>
      <c r="AA13" s="21"/>
      <c r="AB13" s="21"/>
      <c r="AC13" s="21"/>
      <c r="AD13" s="21"/>
      <c r="AE13" s="16"/>
    </row>
    <row r="14" spans="1:31" ht="21">
      <c r="A14" s="17" t="s">
        <v>30</v>
      </c>
      <c r="B14" s="13"/>
      <c r="C14" s="19">
        <f t="shared" si="3"/>
        <v>922915</v>
      </c>
      <c r="D14" s="19">
        <f t="shared" si="4"/>
        <v>0</v>
      </c>
      <c r="E14" s="19">
        <f t="shared" si="5"/>
        <v>0</v>
      </c>
      <c r="F14" s="19">
        <f t="shared" si="6"/>
        <v>922915</v>
      </c>
      <c r="G14" s="13"/>
      <c r="I14" s="21">
        <v>922915</v>
      </c>
      <c r="J14" s="21"/>
      <c r="K14" s="21"/>
      <c r="L14" s="21"/>
      <c r="M14" s="21"/>
      <c r="N14" s="21"/>
      <c r="O14" s="16">
        <f t="shared" si="7"/>
        <v>922915</v>
      </c>
      <c r="Q14" s="21"/>
      <c r="R14" s="21"/>
      <c r="S14" s="21"/>
      <c r="T14" s="21"/>
      <c r="U14" s="21"/>
      <c r="V14" s="21"/>
      <c r="W14" s="16">
        <f t="shared" si="8"/>
        <v>0</v>
      </c>
      <c r="Y14" s="21"/>
      <c r="Z14" s="21"/>
      <c r="AA14" s="21"/>
      <c r="AB14" s="21"/>
      <c r="AC14" s="21"/>
      <c r="AD14" s="21"/>
      <c r="AE14" s="16">
        <f t="shared" si="9"/>
        <v>0</v>
      </c>
    </row>
    <row r="15" spans="1:31" ht="21">
      <c r="A15" s="12" t="s">
        <v>31</v>
      </c>
      <c r="B15" s="13"/>
      <c r="C15" s="14">
        <f t="shared" si="3"/>
        <v>242237</v>
      </c>
      <c r="D15" s="14">
        <f t="shared" si="4"/>
        <v>0</v>
      </c>
      <c r="E15" s="14">
        <f t="shared" si="5"/>
        <v>0</v>
      </c>
      <c r="F15" s="14">
        <f t="shared" si="6"/>
        <v>242237</v>
      </c>
      <c r="G15" s="13"/>
      <c r="I15" s="21">
        <v>242237</v>
      </c>
      <c r="J15" s="21"/>
      <c r="K15" s="21"/>
      <c r="L15" s="21"/>
      <c r="M15" s="21"/>
      <c r="N15" s="21"/>
      <c r="O15" s="16">
        <f t="shared" si="7"/>
        <v>242237</v>
      </c>
      <c r="Q15" s="21"/>
      <c r="R15" s="21"/>
      <c r="S15" s="21"/>
      <c r="T15" s="21"/>
      <c r="U15" s="21"/>
      <c r="V15" s="21"/>
      <c r="W15" s="16">
        <f t="shared" si="8"/>
        <v>0</v>
      </c>
      <c r="Y15" s="21"/>
      <c r="Z15" s="21"/>
      <c r="AA15" s="21"/>
      <c r="AB15" s="21"/>
      <c r="AC15" s="21"/>
      <c r="AD15" s="21"/>
      <c r="AE15" s="16">
        <f t="shared" si="9"/>
        <v>0</v>
      </c>
    </row>
    <row r="16" spans="1:31" ht="21">
      <c r="A16" s="12" t="s">
        <v>32</v>
      </c>
      <c r="B16" s="13"/>
      <c r="C16" s="14">
        <f t="shared" si="3"/>
        <v>222855</v>
      </c>
      <c r="D16" s="14">
        <f t="shared" si="4"/>
        <v>0</v>
      </c>
      <c r="E16" s="14">
        <f t="shared" si="5"/>
        <v>0</v>
      </c>
      <c r="F16" s="14">
        <f t="shared" si="6"/>
        <v>222855</v>
      </c>
      <c r="G16" s="13"/>
      <c r="I16" s="21">
        <v>222855</v>
      </c>
      <c r="J16" s="21"/>
      <c r="K16" s="21"/>
      <c r="L16" s="21"/>
      <c r="M16" s="21"/>
      <c r="N16" s="21"/>
      <c r="O16" s="16">
        <f t="shared" si="7"/>
        <v>222855</v>
      </c>
      <c r="Q16" s="21"/>
      <c r="R16" s="21"/>
      <c r="S16" s="21"/>
      <c r="T16" s="21"/>
      <c r="U16" s="21"/>
      <c r="V16" s="21"/>
      <c r="W16" s="16">
        <f t="shared" si="8"/>
        <v>0</v>
      </c>
      <c r="Y16" s="21"/>
      <c r="Z16" s="21"/>
      <c r="AA16" s="21"/>
      <c r="AB16" s="21"/>
      <c r="AC16" s="21"/>
      <c r="AD16" s="21"/>
      <c r="AE16" s="16">
        <f t="shared" si="9"/>
        <v>0</v>
      </c>
    </row>
    <row r="17" spans="1:31" ht="21">
      <c r="A17" s="12" t="s">
        <v>33</v>
      </c>
      <c r="B17" s="13"/>
      <c r="C17" s="14">
        <f t="shared" si="3"/>
        <v>499310</v>
      </c>
      <c r="D17" s="14">
        <f t="shared" si="4"/>
        <v>0</v>
      </c>
      <c r="E17" s="14">
        <f t="shared" si="5"/>
        <v>0</v>
      </c>
      <c r="F17" s="14">
        <f t="shared" si="6"/>
        <v>499310</v>
      </c>
      <c r="G17" s="13"/>
      <c r="I17" s="21">
        <v>499310</v>
      </c>
      <c r="J17" s="21"/>
      <c r="K17" s="21"/>
      <c r="L17" s="21"/>
      <c r="M17" s="21"/>
      <c r="N17" s="21"/>
      <c r="O17" s="16">
        <f t="shared" si="7"/>
        <v>499310</v>
      </c>
      <c r="Q17" s="21"/>
      <c r="R17" s="21"/>
      <c r="S17" s="21"/>
      <c r="T17" s="21"/>
      <c r="U17" s="21"/>
      <c r="V17" s="21"/>
      <c r="W17" s="16">
        <f t="shared" si="8"/>
        <v>0</v>
      </c>
      <c r="Y17" s="21"/>
      <c r="Z17" s="21"/>
      <c r="AA17" s="21"/>
      <c r="AB17" s="21"/>
      <c r="AC17" s="21"/>
      <c r="AD17" s="21"/>
      <c r="AE17" s="16">
        <f t="shared" si="9"/>
        <v>0</v>
      </c>
    </row>
    <row r="18" spans="1:31" ht="39.75" customHeight="1" thickBot="1">
      <c r="A18" s="23" t="s">
        <v>34</v>
      </c>
      <c r="B18" s="24"/>
      <c r="C18" s="19">
        <f>+O18</f>
        <v>34186343</v>
      </c>
      <c r="D18" s="19">
        <f>+W18</f>
        <v>18385494</v>
      </c>
      <c r="E18" s="19">
        <f>+AE18</f>
        <v>27088107</v>
      </c>
      <c r="F18" s="19">
        <f>SUM(C18:E18)</f>
        <v>79659944</v>
      </c>
      <c r="G18" s="24"/>
      <c r="I18" s="25">
        <v>1364973</v>
      </c>
      <c r="J18" s="25">
        <f>988787+5481015+8627811-I19</f>
        <v>10086199</v>
      </c>
      <c r="K18" s="25">
        <v>2795050</v>
      </c>
      <c r="L18" s="25">
        <v>10073703</v>
      </c>
      <c r="M18" s="25">
        <f>4794648+1538+21452+38508+68434+230721+475647+1835958+769128</f>
        <v>8236034</v>
      </c>
      <c r="N18" s="25">
        <f>13425+2900+46000+4259+4800+7198+245000+17212+118822+85093+44716+568835+461756+1807+7500+1061</f>
        <v>1630384</v>
      </c>
      <c r="O18" s="26">
        <f t="shared" si="7"/>
        <v>34186343</v>
      </c>
      <c r="Q18" s="25"/>
      <c r="R18" s="25"/>
      <c r="S18" s="25">
        <v>1780312</v>
      </c>
      <c r="T18" s="25">
        <v>8119547</v>
      </c>
      <c r="U18" s="25">
        <f>1085443+3500+1760+1408+2884+319473+548027+142500+81000+146808+1842+4923535+192279+23283</f>
        <v>7473742</v>
      </c>
      <c r="V18" s="25">
        <f>1500+12840+70496+47291+4496+36800+538000+29895+204667+3357+4387+3125+4893+38249+11897</f>
        <v>1011893</v>
      </c>
      <c r="W18" s="26">
        <f t="shared" si="8"/>
        <v>18385494</v>
      </c>
      <c r="Y18" s="25"/>
      <c r="Z18" s="25"/>
      <c r="AA18" s="25">
        <v>1050950</v>
      </c>
      <c r="AB18" s="25">
        <v>20087198</v>
      </c>
      <c r="AC18" s="25">
        <f>865987+865987+635984+2388+6286+21532+971+315933+1717553+564048</f>
        <v>4996669</v>
      </c>
      <c r="AD18" s="25">
        <f>5947+12079+10333+26623+26623+22473+2559+29977+22473+2559+299977+8938+1507+4775+151289+151289+51788+52771+52771+16539</f>
        <v>953290</v>
      </c>
      <c r="AE18" s="26">
        <f t="shared" si="9"/>
        <v>27088107</v>
      </c>
    </row>
    <row r="19" spans="1:31" ht="42.75" customHeight="1" thickBot="1" thickTop="1">
      <c r="A19" s="27" t="s">
        <v>35</v>
      </c>
      <c r="B19" s="28"/>
      <c r="C19" s="29">
        <f>+C5+C8+C9+C10+C15+C16+C17+C18</f>
        <v>37832784</v>
      </c>
      <c r="D19" s="29">
        <f>+D5+D8+D9+D10+D15+D16+D17+D18</f>
        <v>18385494</v>
      </c>
      <c r="E19" s="29">
        <f>+E5+E8+E9+E10+E15+E16+E17+E18</f>
        <v>27088107</v>
      </c>
      <c r="F19" s="29">
        <f>+F5+F8+F9+F10+F15+F16+F17+F18</f>
        <v>83306385</v>
      </c>
      <c r="G19" s="28"/>
      <c r="I19" s="30">
        <f aca="true" t="shared" si="13" ref="I19:N19">+I5+I8+I9+I10+I15+I16+I17+I18</f>
        <v>5011414</v>
      </c>
      <c r="J19" s="30">
        <f>+J5+J8+J9+J10+J15+J16+J17+J18</f>
        <v>10086199</v>
      </c>
      <c r="K19" s="30">
        <f t="shared" si="13"/>
        <v>2795050</v>
      </c>
      <c r="L19" s="30">
        <f t="shared" si="13"/>
        <v>10073703</v>
      </c>
      <c r="M19" s="30">
        <f t="shared" si="13"/>
        <v>8236034</v>
      </c>
      <c r="N19" s="30">
        <f t="shared" si="13"/>
        <v>1630384</v>
      </c>
      <c r="O19" s="30">
        <f t="shared" si="7"/>
        <v>37832784</v>
      </c>
      <c r="Q19" s="31">
        <f aca="true" t="shared" si="14" ref="Q19:V19">+Q5+Q8+Q9+Q10+Q15+Q16+Q17+Q18</f>
        <v>0</v>
      </c>
      <c r="R19" s="31">
        <f t="shared" si="14"/>
        <v>0</v>
      </c>
      <c r="S19" s="31">
        <f t="shared" si="14"/>
        <v>1780312</v>
      </c>
      <c r="T19" s="31">
        <f t="shared" si="14"/>
        <v>8119547</v>
      </c>
      <c r="U19" s="31">
        <f t="shared" si="14"/>
        <v>7473742</v>
      </c>
      <c r="V19" s="31">
        <f t="shared" si="14"/>
        <v>1011893</v>
      </c>
      <c r="W19" s="30">
        <f t="shared" si="8"/>
        <v>18385494</v>
      </c>
      <c r="Y19" s="31">
        <f aca="true" t="shared" si="15" ref="Y19:AD19">+Y5+Y8+Y9+Y10+Y15+Y16+Y17+Y18</f>
        <v>0</v>
      </c>
      <c r="Z19" s="31">
        <f t="shared" si="15"/>
        <v>0</v>
      </c>
      <c r="AA19" s="31">
        <f t="shared" si="15"/>
        <v>1050950</v>
      </c>
      <c r="AB19" s="31">
        <f t="shared" si="15"/>
        <v>20087198</v>
      </c>
      <c r="AC19" s="31">
        <f t="shared" si="15"/>
        <v>4996669</v>
      </c>
      <c r="AD19" s="31">
        <f t="shared" si="15"/>
        <v>953290</v>
      </c>
      <c r="AE19" s="30">
        <f t="shared" si="9"/>
        <v>27088107</v>
      </c>
    </row>
    <row r="20" spans="1:31" ht="21.75" thickTop="1">
      <c r="A20" s="2" t="s">
        <v>36</v>
      </c>
      <c r="I20" s="32"/>
      <c r="O20" s="33">
        <f>SUM(I19:N19)-O19</f>
        <v>0</v>
      </c>
      <c r="Q20" s="32"/>
      <c r="W20" s="33">
        <f>SUM(Q19:V19)-W19</f>
        <v>0</v>
      </c>
      <c r="Y20" s="32"/>
      <c r="AE20" s="33">
        <f>SUM(Y19:AD19)-AE19</f>
        <v>0</v>
      </c>
    </row>
    <row r="21" spans="1:25" ht="21">
      <c r="A21" s="2" t="s">
        <v>37</v>
      </c>
      <c r="I21" s="32"/>
      <c r="Q21" s="32"/>
      <c r="Y21" s="32"/>
    </row>
    <row r="22" spans="1:25" ht="21">
      <c r="A22" s="2" t="s">
        <v>38</v>
      </c>
      <c r="I22" s="32"/>
      <c r="Q22" s="32"/>
      <c r="Y22" s="32"/>
    </row>
    <row r="23" spans="1:25" ht="21">
      <c r="A23" s="34" t="s">
        <v>39</v>
      </c>
      <c r="I23" s="32"/>
      <c r="Q23" s="32"/>
      <c r="Y23" s="32"/>
    </row>
    <row r="24" spans="1:25" ht="21">
      <c r="A24" s="2" t="s">
        <v>40</v>
      </c>
      <c r="I24" s="32"/>
      <c r="Q24" s="32"/>
      <c r="Y24" s="32"/>
    </row>
    <row r="25" spans="1:25" ht="21">
      <c r="A25" s="2" t="s">
        <v>41</v>
      </c>
      <c r="I25" s="32"/>
      <c r="Q25" s="32"/>
      <c r="Y25" s="32"/>
    </row>
  </sheetData>
  <mergeCells count="7">
    <mergeCell ref="I3:N3"/>
    <mergeCell ref="Q3:V3"/>
    <mergeCell ref="Y3:AD3"/>
    <mergeCell ref="A3:A4"/>
    <mergeCell ref="B3:B4"/>
    <mergeCell ref="C3:F3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ADDMIN</cp:lastModifiedBy>
  <dcterms:created xsi:type="dcterms:W3CDTF">2009-09-10T02:19:34Z</dcterms:created>
  <dcterms:modified xsi:type="dcterms:W3CDTF">2009-09-25T03:30:01Z</dcterms:modified>
  <cp:category/>
  <cp:version/>
  <cp:contentType/>
  <cp:contentStatus/>
</cp:coreProperties>
</file>